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mpiasko\Box\04_SPORE Pilots\"/>
    </mc:Choice>
  </mc:AlternateContent>
  <xr:revisionPtr revIDLastSave="0" documentId="13_ncr:1_{EF0BC9A8-B3D4-43D3-9FBF-EAD3EA16A49C}" xr6:coauthVersionLast="47" xr6:coauthVersionMax="47" xr10:uidLastSave="{00000000-0000-0000-0000-000000000000}"/>
  <bookViews>
    <workbookView xWindow="-33010" yWindow="-4330" windowWidth="27760" windowHeight="13680" tabRatio="224" xr2:uid="{00000000-000D-0000-FFFF-FFFF00000000}"/>
  </bookViews>
  <sheets>
    <sheet name="HN SPORE pilot budget template" sheetId="6" r:id="rId1"/>
    <sheet name="Subcontract" sheetId="7" state="hidden" r:id="rId2"/>
  </sheets>
  <definedNames>
    <definedName name="_xlnm.Print_Area" localSheetId="0">'HN SPORE pilot budget template'!$A$1:$I$40</definedName>
    <definedName name="_xlnm.Print_Area" localSheetId="1">Subcontract!$A$1:$I$69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8" i="6" l="1"/>
  <c r="I25" i="6"/>
  <c r="G7" i="6"/>
  <c r="H7" i="6" s="1"/>
  <c r="G8" i="6"/>
  <c r="H8" i="6" s="1"/>
  <c r="G9" i="6"/>
  <c r="H9" i="6" s="1"/>
  <c r="I9" i="6" s="1"/>
  <c r="G10" i="6"/>
  <c r="H10" i="6" s="1"/>
  <c r="I10" i="6" s="1"/>
  <c r="G11" i="6"/>
  <c r="H11" i="6" s="1"/>
  <c r="G12" i="6"/>
  <c r="H12" i="6" s="1"/>
  <c r="G13" i="6"/>
  <c r="H13" i="6" s="1"/>
  <c r="G14" i="6"/>
  <c r="H14" i="6" s="1"/>
  <c r="I14" i="6" s="1"/>
  <c r="G7" i="7"/>
  <c r="H7" i="7" s="1"/>
  <c r="G8" i="7"/>
  <c r="H8" i="7" s="1"/>
  <c r="I8" i="7" s="1"/>
  <c r="G9" i="7"/>
  <c r="H9" i="7"/>
  <c r="I9" i="7" s="1"/>
  <c r="G10" i="7"/>
  <c r="H10" i="7" s="1"/>
  <c r="I10" i="7" s="1"/>
  <c r="G11" i="7"/>
  <c r="H11" i="7"/>
  <c r="I11" i="7" s="1"/>
  <c r="G12" i="7"/>
  <c r="H12" i="7"/>
  <c r="G13" i="7"/>
  <c r="H13" i="7"/>
  <c r="I13" i="7" s="1"/>
  <c r="G14" i="7"/>
  <c r="H14" i="7" s="1"/>
  <c r="G15" i="7"/>
  <c r="H15" i="7" s="1"/>
  <c r="G16" i="7"/>
  <c r="H16" i="7" s="1"/>
  <c r="I16" i="7" s="1"/>
  <c r="G17" i="7"/>
  <c r="H17" i="7" s="1"/>
  <c r="G18" i="7"/>
  <c r="H18" i="7" s="1"/>
  <c r="I18" i="7" s="1"/>
  <c r="I29" i="7"/>
  <c r="I35" i="7"/>
  <c r="I49" i="7"/>
  <c r="I52" i="7"/>
  <c r="K7" i="7"/>
  <c r="L7" i="7" s="1"/>
  <c r="K8" i="7"/>
  <c r="L8" i="7"/>
  <c r="M8" i="7" s="1"/>
  <c r="K9" i="7"/>
  <c r="L9" i="7" s="1"/>
  <c r="K10" i="7"/>
  <c r="L10" i="7" s="1"/>
  <c r="K11" i="7"/>
  <c r="L11" i="7" s="1"/>
  <c r="M11" i="7" s="1"/>
  <c r="K12" i="7"/>
  <c r="L12" i="7" s="1"/>
  <c r="M12" i="7" s="1"/>
  <c r="K13" i="7"/>
  <c r="L13" i="7" s="1"/>
  <c r="M13" i="7" s="1"/>
  <c r="K14" i="7"/>
  <c r="L14" i="7" s="1"/>
  <c r="K15" i="7"/>
  <c r="L15" i="7"/>
  <c r="K16" i="7"/>
  <c r="L16" i="7"/>
  <c r="M16" i="7" s="1"/>
  <c r="K17" i="7"/>
  <c r="L17" i="7" s="1"/>
  <c r="K18" i="7"/>
  <c r="M29" i="7"/>
  <c r="M35" i="7"/>
  <c r="M49" i="7"/>
  <c r="M52" i="7"/>
  <c r="A69" i="7"/>
  <c r="A66" i="7"/>
  <c r="A58" i="7"/>
  <c r="Q18" i="7"/>
  <c r="Q17" i="7"/>
  <c r="Q16" i="7"/>
  <c r="Q15" i="7"/>
  <c r="Q14" i="7"/>
  <c r="Q13" i="7"/>
  <c r="Q12" i="7"/>
  <c r="Q11" i="7"/>
  <c r="Q10" i="7"/>
  <c r="Q9" i="7"/>
  <c r="Q8" i="7"/>
  <c r="Q7" i="7"/>
  <c r="L18" i="7"/>
  <c r="D66" i="7"/>
  <c r="D69" i="7" s="1"/>
  <c r="D58" i="7"/>
  <c r="D67" i="7"/>
  <c r="I12" i="6" l="1"/>
  <c r="I11" i="6"/>
  <c r="M14" i="7"/>
  <c r="I17" i="7"/>
  <c r="G19" i="7"/>
  <c r="M18" i="7"/>
  <c r="I12" i="7"/>
  <c r="K19" i="7"/>
  <c r="M15" i="7"/>
  <c r="H19" i="7"/>
  <c r="I7" i="7"/>
  <c r="I19" i="7" s="1"/>
  <c r="I51" i="7" s="1"/>
  <c r="L19" i="7"/>
  <c r="H15" i="6"/>
  <c r="M10" i="7"/>
  <c r="I15" i="7"/>
  <c r="I8" i="6"/>
  <c r="M7" i="7"/>
  <c r="I13" i="6"/>
  <c r="M17" i="7"/>
  <c r="M9" i="7"/>
  <c r="I14" i="7"/>
  <c r="I7" i="6"/>
  <c r="G15" i="6"/>
  <c r="I15" i="6" l="1"/>
  <c r="I40" i="6"/>
  <c r="M19" i="7"/>
  <c r="M51" i="7" s="1"/>
  <c r="I53" i="7"/>
  <c r="A59" i="7" l="1"/>
  <c r="I55" i="7"/>
  <c r="I57" i="7" s="1"/>
  <c r="M53" i="7"/>
  <c r="M55" i="7" s="1"/>
  <c r="M57" i="7" s="1"/>
</calcChain>
</file>

<file path=xl/sharedStrings.xml><?xml version="1.0" encoding="utf-8"?>
<sst xmlns="http://schemas.openxmlformats.org/spreadsheetml/2006/main" count="111" uniqueCount="66">
  <si>
    <t>Sal</t>
  </si>
  <si>
    <t>Fringe</t>
  </si>
  <si>
    <t>Total</t>
  </si>
  <si>
    <t>Personnel</t>
  </si>
  <si>
    <t>Effort</t>
  </si>
  <si>
    <t>Role</t>
  </si>
  <si>
    <t>Supplies</t>
  </si>
  <si>
    <t>Subtotal</t>
  </si>
  <si>
    <t>TOTAL</t>
  </si>
  <si>
    <t>Other Expenses</t>
  </si>
  <si>
    <t>TOTAL DIRECT COSTS</t>
  </si>
  <si>
    <t>Year 1</t>
  </si>
  <si>
    <t>Year 2</t>
  </si>
  <si>
    <t>MODULAR DIRECT</t>
  </si>
  <si>
    <t>MODULAR INDIRECT</t>
  </si>
  <si>
    <t>MODULAR TOTAL</t>
  </si>
  <si>
    <t>SUMMARY TOTAL</t>
  </si>
  <si>
    <t xml:space="preserve">PI Name: </t>
  </si>
  <si>
    <t xml:space="preserve">Title:  </t>
  </si>
  <si>
    <t>Dates:</t>
  </si>
  <si>
    <t>Indirect Costs</t>
  </si>
  <si>
    <t>Subtract tuition remission</t>
  </si>
  <si>
    <t>TOTAL MODIFIED DIRECT COSTS</t>
  </si>
  <si>
    <t>Description</t>
  </si>
  <si>
    <t>Rate:</t>
  </si>
  <si>
    <t xml:space="preserve">Indirect Costs </t>
  </si>
  <si>
    <t>Fringe Rate</t>
  </si>
  <si>
    <t>Escalation</t>
  </si>
  <si>
    <t>Year 5</t>
  </si>
  <si>
    <t>Base Sal</t>
  </si>
  <si>
    <t>Equipment</t>
  </si>
  <si>
    <t># of years:</t>
  </si>
  <si>
    <t>Original Base</t>
  </si>
  <si>
    <t>1% increase</t>
  </si>
  <si>
    <t>Principal Investigator</t>
  </si>
  <si>
    <t>Tuition Remission</t>
  </si>
  <si>
    <t>Lab supplies</t>
  </si>
  <si>
    <t>Research Scientist</t>
  </si>
  <si>
    <t>Tuition remission</t>
  </si>
  <si>
    <t>Animal Care</t>
  </si>
  <si>
    <t>Facility Fees</t>
  </si>
  <si>
    <t>Effort (%)</t>
  </si>
  <si>
    <t>Budget must not exceed $50,000 per year.</t>
  </si>
  <si>
    <t>NIH Salary Cap applies.</t>
  </si>
  <si>
    <t>Equipment is not permitted.</t>
  </si>
  <si>
    <t>Please note minimum 1% effort--can be cost shared.  Not to exceed 5% effort.</t>
  </si>
  <si>
    <t>Travel is limited to $1500 (domestic travel only)</t>
  </si>
  <si>
    <t>Regular Faculty and Academic Staff</t>
  </si>
  <si>
    <t>Research Associates and Grad Interns</t>
  </si>
  <si>
    <t>Research Assistants, Project Assistants, Teaching Assistants, Pre-Doc Fellows and/or Trainees</t>
  </si>
  <si>
    <t>Limited Term Employees (LTEs)</t>
  </si>
  <si>
    <t>Student Hourly Employees</t>
  </si>
  <si>
    <t>FRINGE RATE TABLE</t>
  </si>
  <si>
    <t>Co-Investigator</t>
  </si>
  <si>
    <t xml:space="preserve">Research Intern </t>
  </si>
  <si>
    <t>Radioisotope production and conjugation</t>
  </si>
  <si>
    <t xml:space="preserve">Cell culture and molecular biology </t>
  </si>
  <si>
    <t>Animals &amp; Cage charges</t>
  </si>
  <si>
    <t>Internal Services: Flow Cytometry and PET-CT imaging</t>
  </si>
  <si>
    <t>Lastname, Firstname</t>
  </si>
  <si>
    <t>Application title</t>
  </si>
  <si>
    <t>Application PI</t>
  </si>
  <si>
    <t>Post doc</t>
  </si>
  <si>
    <t>Graduate student</t>
  </si>
  <si>
    <t>Travel (Domestic only--not to exceed $1500, directly related to this research)</t>
  </si>
  <si>
    <t>Aug 1, YYYY - July 31, 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</si>
</sst>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_(&quot;$&quot;* #,##0_);_(&quot;$&quot;* \(#,##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i/>
      <sz val="10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4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164" fontId="5" fillId="3" borderId="4" xfId="0" applyNumberFormat="1" applyFont="1" applyFill="1" applyBorder="1" applyAlignment="1">
      <alignment horizontal="right"/>
    </xf>
    <xf numFmtId="164" fontId="4" fillId="3" borderId="5" xfId="0" applyNumberFormat="1" applyFont="1" applyFill="1" applyBorder="1" applyAlignment="1">
      <alignment horizontal="right"/>
    </xf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164" fontId="5" fillId="4" borderId="0" xfId="0" applyNumberFormat="1" applyFont="1" applyFill="1" applyAlignment="1">
      <alignment horizontal="left"/>
    </xf>
    <xf numFmtId="164" fontId="4" fillId="4" borderId="0" xfId="0" applyNumberFormat="1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left"/>
    </xf>
    <xf numFmtId="164" fontId="5" fillId="3" borderId="4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164" fontId="5" fillId="0" borderId="7" xfId="0" applyNumberFormat="1" applyFont="1" applyBorder="1" applyAlignment="1">
      <alignment horizontal="left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4" fontId="4" fillId="3" borderId="6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5" fillId="0" borderId="7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0" fontId="5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164" fontId="4" fillId="3" borderId="4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9" fontId="5" fillId="0" borderId="10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right"/>
    </xf>
    <xf numFmtId="165" fontId="5" fillId="0" borderId="7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right"/>
    </xf>
    <xf numFmtId="164" fontId="4" fillId="0" borderId="6" xfId="0" applyNumberFormat="1" applyFont="1" applyBorder="1" applyAlignment="1">
      <alignment horizontal="right"/>
    </xf>
    <xf numFmtId="0" fontId="2" fillId="0" borderId="0" xfId="0" applyFont="1"/>
    <xf numFmtId="0" fontId="8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5" fontId="5" fillId="0" borderId="15" xfId="0" applyNumberFormat="1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165" fontId="5" fillId="0" borderId="17" xfId="0" applyNumberFormat="1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5" borderId="0" xfId="0" applyFont="1" applyFill="1" applyAlignment="1">
      <alignment horizontal="left"/>
    </xf>
    <xf numFmtId="0" fontId="3" fillId="0" borderId="7" xfId="0" applyFont="1" applyBorder="1" applyAlignment="1">
      <alignment horizontal="left"/>
    </xf>
    <xf numFmtId="165" fontId="3" fillId="0" borderId="7" xfId="0" applyNumberFormat="1" applyFont="1" applyBorder="1" applyAlignment="1">
      <alignment horizontal="left"/>
    </xf>
    <xf numFmtId="164" fontId="3" fillId="0" borderId="12" xfId="0" applyNumberFormat="1" applyFont="1" applyBorder="1" applyAlignment="1">
      <alignment horizontal="right"/>
    </xf>
    <xf numFmtId="10" fontId="3" fillId="0" borderId="7" xfId="0" applyNumberFormat="1" applyFon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0" fontId="3" fillId="0" borderId="7" xfId="0" applyFont="1" applyBorder="1"/>
    <xf numFmtId="0" fontId="2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left"/>
    </xf>
    <xf numFmtId="164" fontId="3" fillId="0" borderId="10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164" fontId="3" fillId="5" borderId="7" xfId="0" applyNumberFormat="1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left"/>
    </xf>
    <xf numFmtId="164" fontId="3" fillId="5" borderId="12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164" fontId="2" fillId="3" borderId="11" xfId="0" applyNumberFormat="1" applyFont="1" applyFill="1" applyBorder="1" applyAlignment="1">
      <alignment horizontal="right"/>
    </xf>
    <xf numFmtId="164" fontId="2" fillId="3" borderId="5" xfId="0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left"/>
    </xf>
    <xf numFmtId="164" fontId="2" fillId="4" borderId="0" xfId="0" applyNumberFormat="1" applyFont="1" applyFill="1" applyAlignment="1">
      <alignment horizontal="left"/>
    </xf>
    <xf numFmtId="164" fontId="2" fillId="4" borderId="9" xfId="0" applyNumberFormat="1" applyFont="1" applyFill="1" applyBorder="1" applyAlignment="1">
      <alignment horizontal="left"/>
    </xf>
    <xf numFmtId="164" fontId="2" fillId="4" borderId="6" xfId="0" applyNumberFormat="1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3" borderId="4" xfId="0" applyNumberFormat="1" applyFont="1" applyFill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64" fontId="3" fillId="0" borderId="9" xfId="0" applyNumberFormat="1" applyFont="1" applyBorder="1" applyAlignment="1">
      <alignment horizontal="left"/>
    </xf>
    <xf numFmtId="164" fontId="3" fillId="0" borderId="6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right"/>
    </xf>
    <xf numFmtId="164" fontId="2" fillId="3" borderId="9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center"/>
    </xf>
    <xf numFmtId="164" fontId="3" fillId="4" borderId="7" xfId="0" applyNumberFormat="1" applyFont="1" applyFill="1" applyBorder="1" applyAlignment="1">
      <alignment horizontal="left"/>
    </xf>
    <xf numFmtId="164" fontId="2" fillId="4" borderId="7" xfId="0" applyNumberFormat="1" applyFont="1" applyFill="1" applyBorder="1" applyAlignment="1">
      <alignment horizontal="right"/>
    </xf>
    <xf numFmtId="164" fontId="2" fillId="4" borderId="10" xfId="0" applyNumberFormat="1" applyFont="1" applyFill="1" applyBorder="1" applyAlignment="1">
      <alignment horizontal="right"/>
    </xf>
    <xf numFmtId="0" fontId="3" fillId="4" borderId="10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center"/>
    </xf>
    <xf numFmtId="164" fontId="3" fillId="4" borderId="7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4" borderId="8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10" fontId="3" fillId="4" borderId="7" xfId="0" applyNumberFormat="1" applyFont="1" applyFill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164" fontId="12" fillId="2" borderId="2" xfId="0" applyNumberFormat="1" applyFont="1" applyFill="1" applyBorder="1" applyAlignment="1">
      <alignment horizontal="right"/>
    </xf>
    <xf numFmtId="164" fontId="12" fillId="2" borderId="3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5" fillId="5" borderId="0" xfId="0" applyFont="1" applyFill="1" applyAlignment="1">
      <alignment horizontal="left"/>
    </xf>
    <xf numFmtId="14" fontId="16" fillId="0" borderId="0" xfId="0" applyNumberFormat="1" applyFont="1" applyAlignment="1">
      <alignment horizontal="left"/>
    </xf>
    <xf numFmtId="0" fontId="5" fillId="0" borderId="12" xfId="0" applyFont="1" applyBorder="1"/>
    <xf numFmtId="0" fontId="5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0" fillId="0" borderId="0" xfId="0" applyAlignment="1">
      <alignment horizontal="left"/>
    </xf>
    <xf numFmtId="166" fontId="12" fillId="2" borderId="1" xfId="1" applyNumberFormat="1" applyFont="1" applyFill="1" applyBorder="1" applyAlignment="1">
      <alignment horizontal="right"/>
    </xf>
    <xf numFmtId="0" fontId="0" fillId="0" borderId="19" xfId="0" applyBorder="1" applyAlignment="1">
      <alignment vertical="center" wrapText="1"/>
    </xf>
    <xf numFmtId="10" fontId="0" fillId="0" borderId="19" xfId="0" applyNumberFormat="1" applyBorder="1" applyAlignment="1">
      <alignment vertical="center" wrapText="1"/>
    </xf>
    <xf numFmtId="0" fontId="18" fillId="0" borderId="0" xfId="0" applyFont="1" applyAlignment="1">
      <alignment horizontal="left"/>
    </xf>
    <xf numFmtId="0" fontId="17" fillId="2" borderId="9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zoomScale="115" zoomScaleNormal="115" zoomScaleSheetLayoutView="80" zoomScalePageLayoutView="110" workbookViewId="0">
      <selection activeCell="C4" sqref="C4"/>
    </sheetView>
  </sheetViews>
  <sheetFormatPr defaultColWidth="11.5859375" defaultRowHeight="12.7" x14ac:dyDescent="0.4"/>
  <cols>
    <col min="1" max="1" width="22.8203125" style="1" customWidth="1"/>
    <col min="2" max="2" width="9" style="1" customWidth="1"/>
    <col min="3" max="3" width="31.46875" style="1" customWidth="1"/>
    <col min="4" max="4" width="12.5859375" style="1" customWidth="1"/>
    <col min="5" max="5" width="9.46875" style="1" customWidth="1"/>
    <col min="6" max="6" width="8" style="39" customWidth="1"/>
    <col min="7" max="8" width="10.46875" style="1" customWidth="1"/>
    <col min="9" max="9" width="22.5859375" style="1" customWidth="1"/>
    <col min="10" max="16384" width="11.5859375" style="1"/>
  </cols>
  <sheetData>
    <row r="1" spans="1:10" s="152" customFormat="1" ht="17.7" x14ac:dyDescent="0.55000000000000004">
      <c r="A1" s="147" t="s">
        <v>18</v>
      </c>
      <c r="B1" s="151" t="s">
        <v>60</v>
      </c>
      <c r="C1" s="151"/>
      <c r="D1" s="151"/>
      <c r="E1" s="151"/>
      <c r="F1" s="151"/>
      <c r="G1" s="151"/>
      <c r="H1" s="151"/>
      <c r="I1" s="151"/>
    </row>
    <row r="2" spans="1:10" s="152" customFormat="1" ht="17.7" x14ac:dyDescent="0.55000000000000004">
      <c r="A2" s="147" t="s">
        <v>17</v>
      </c>
      <c r="B2" s="147" t="s">
        <v>61</v>
      </c>
      <c r="C2" s="147"/>
      <c r="F2" s="153"/>
    </row>
    <row r="3" spans="1:10" s="152" customFormat="1" ht="17.7" x14ac:dyDescent="0.55000000000000004">
      <c r="A3" s="147" t="s">
        <v>19</v>
      </c>
      <c r="B3" s="154" t="s">
        <v>65</v>
      </c>
      <c r="C3" s="155"/>
      <c r="F3" s="153"/>
    </row>
    <row r="4" spans="1:10" s="152" customFormat="1" ht="17.7" x14ac:dyDescent="0.55000000000000004">
      <c r="A4" s="147" t="s">
        <v>31</v>
      </c>
      <c r="B4" s="148">
        <v>1</v>
      </c>
      <c r="C4" s="155"/>
      <c r="F4" s="164" t="s">
        <v>11</v>
      </c>
      <c r="G4" s="165"/>
      <c r="H4" s="165"/>
      <c r="I4" s="166"/>
    </row>
    <row r="5" spans="1:10" s="6" customFormat="1" ht="13.7" x14ac:dyDescent="0.4">
      <c r="A5" s="24"/>
      <c r="B5" s="36"/>
      <c r="C5" s="5"/>
      <c r="F5" s="149"/>
      <c r="G5" s="46"/>
      <c r="H5" s="46"/>
      <c r="I5" s="150"/>
    </row>
    <row r="6" spans="1:10" s="6" customFormat="1" ht="17" customHeight="1" x14ac:dyDescent="0.4">
      <c r="A6" s="7" t="s">
        <v>3</v>
      </c>
      <c r="B6" s="7" t="s">
        <v>26</v>
      </c>
      <c r="C6" s="7" t="s">
        <v>5</v>
      </c>
      <c r="D6" s="46" t="s">
        <v>29</v>
      </c>
      <c r="E6" s="46" t="s">
        <v>27</v>
      </c>
      <c r="F6" s="9" t="s">
        <v>41</v>
      </c>
      <c r="G6" s="10" t="s">
        <v>0</v>
      </c>
      <c r="H6" s="10" t="s">
        <v>1</v>
      </c>
      <c r="I6" s="11" t="s">
        <v>2</v>
      </c>
    </row>
    <row r="7" spans="1:10" s="6" customFormat="1" ht="17" customHeight="1" x14ac:dyDescent="0.4">
      <c r="A7" s="25" t="s">
        <v>59</v>
      </c>
      <c r="B7" s="50">
        <v>0.36499999999999999</v>
      </c>
      <c r="C7" s="25" t="s">
        <v>34</v>
      </c>
      <c r="D7" s="49"/>
      <c r="E7" s="48">
        <v>0</v>
      </c>
      <c r="F7" s="47">
        <v>0.01</v>
      </c>
      <c r="G7" s="40">
        <f>ROUND(D7*F7,0)</f>
        <v>0</v>
      </c>
      <c r="H7" s="40">
        <f>ROUND(G7*$B$7,0)</f>
        <v>0</v>
      </c>
      <c r="I7" s="41">
        <f>ROUND(SUM(G7+H7), 0)</f>
        <v>0</v>
      </c>
      <c r="J7" s="6" t="s">
        <v>45</v>
      </c>
    </row>
    <row r="8" spans="1:10" s="6" customFormat="1" ht="17" customHeight="1" x14ac:dyDescent="0.4">
      <c r="A8" s="25" t="s">
        <v>59</v>
      </c>
      <c r="B8" s="50">
        <v>0.36499999999999999</v>
      </c>
      <c r="C8" s="25" t="s">
        <v>53</v>
      </c>
      <c r="D8" s="49"/>
      <c r="E8" s="48">
        <v>0</v>
      </c>
      <c r="F8" s="47">
        <v>0</v>
      </c>
      <c r="G8" s="40">
        <f t="shared" ref="G8:G14" si="0">ROUND(D8*F8,0)</f>
        <v>0</v>
      </c>
      <c r="H8" s="40">
        <f>ROUND(G8*$B$8,0)</f>
        <v>0</v>
      </c>
      <c r="I8" s="41">
        <f t="shared" ref="I8:I14" si="1">ROUND(SUM(G8+H8), 0)</f>
        <v>0</v>
      </c>
    </row>
    <row r="9" spans="1:10" s="6" customFormat="1" ht="17" customHeight="1" x14ac:dyDescent="0.4">
      <c r="A9" s="25" t="s">
        <v>59</v>
      </c>
      <c r="B9" s="50">
        <v>0.36499999999999999</v>
      </c>
      <c r="C9" s="25" t="s">
        <v>53</v>
      </c>
      <c r="D9" s="49"/>
      <c r="E9" s="48">
        <v>0</v>
      </c>
      <c r="F9" s="47">
        <v>0</v>
      </c>
      <c r="G9" s="40">
        <f t="shared" si="0"/>
        <v>0</v>
      </c>
      <c r="H9" s="40">
        <f>ROUND(G9*$B$9,0)</f>
        <v>0</v>
      </c>
      <c r="I9" s="41">
        <f t="shared" si="1"/>
        <v>0</v>
      </c>
    </row>
    <row r="10" spans="1:10" s="6" customFormat="1" ht="17" customHeight="1" x14ac:dyDescent="0.4">
      <c r="A10" s="25" t="s">
        <v>59</v>
      </c>
      <c r="B10" s="50">
        <v>0.19800000000000001</v>
      </c>
      <c r="C10" s="25" t="s">
        <v>62</v>
      </c>
      <c r="D10" s="49"/>
      <c r="E10" s="48">
        <v>0</v>
      </c>
      <c r="F10" s="47">
        <v>0</v>
      </c>
      <c r="G10" s="40">
        <f t="shared" si="0"/>
        <v>0</v>
      </c>
      <c r="H10" s="40">
        <f>ROUND(G10*$B$10,0)</f>
        <v>0</v>
      </c>
      <c r="I10" s="41">
        <f t="shared" si="1"/>
        <v>0</v>
      </c>
    </row>
    <row r="11" spans="1:10" s="6" customFormat="1" ht="17" customHeight="1" x14ac:dyDescent="0.4">
      <c r="A11" s="25" t="s">
        <v>59</v>
      </c>
      <c r="B11" s="50">
        <v>0.22500000000000001</v>
      </c>
      <c r="C11" s="25" t="s">
        <v>63</v>
      </c>
      <c r="D11" s="49"/>
      <c r="E11" s="48">
        <v>0</v>
      </c>
      <c r="F11" s="47">
        <v>0.2</v>
      </c>
      <c r="G11" s="40">
        <f t="shared" si="0"/>
        <v>0</v>
      </c>
      <c r="H11" s="40">
        <f>ROUND(G11*$B$11,0)</f>
        <v>0</v>
      </c>
      <c r="I11" s="41">
        <f t="shared" si="1"/>
        <v>0</v>
      </c>
    </row>
    <row r="12" spans="1:10" s="6" customFormat="1" ht="17" customHeight="1" x14ac:dyDescent="0.4">
      <c r="A12" s="25" t="s">
        <v>59</v>
      </c>
      <c r="B12" s="50">
        <v>0.36499999999999999</v>
      </c>
      <c r="C12" s="25" t="s">
        <v>54</v>
      </c>
      <c r="D12" s="49"/>
      <c r="E12" s="48">
        <v>0</v>
      </c>
      <c r="F12" s="47">
        <v>0.15</v>
      </c>
      <c r="G12" s="40">
        <f t="shared" si="0"/>
        <v>0</v>
      </c>
      <c r="H12" s="40">
        <f>ROUND(G12*$B$12,0)</f>
        <v>0</v>
      </c>
      <c r="I12" s="41">
        <f t="shared" si="1"/>
        <v>0</v>
      </c>
    </row>
    <row r="13" spans="1:10" s="6" customFormat="1" ht="17" customHeight="1" x14ac:dyDescent="0.4">
      <c r="A13" s="25"/>
      <c r="B13" s="50"/>
      <c r="C13" s="25"/>
      <c r="D13" s="49"/>
      <c r="E13" s="48">
        <v>0</v>
      </c>
      <c r="F13" s="47"/>
      <c r="G13" s="40">
        <f t="shared" si="0"/>
        <v>0</v>
      </c>
      <c r="H13" s="40">
        <f>ROUND(G13*$B$13,0)</f>
        <v>0</v>
      </c>
      <c r="I13" s="41">
        <f t="shared" si="1"/>
        <v>0</v>
      </c>
    </row>
    <row r="14" spans="1:10" s="6" customFormat="1" ht="17" customHeight="1" x14ac:dyDescent="0.4">
      <c r="A14" s="25"/>
      <c r="B14" s="50"/>
      <c r="C14" s="25"/>
      <c r="D14" s="49"/>
      <c r="E14" s="48">
        <v>0</v>
      </c>
      <c r="F14" s="47"/>
      <c r="G14" s="40">
        <f t="shared" si="0"/>
        <v>0</v>
      </c>
      <c r="H14" s="40">
        <f>ROUND(G14*$B$14,0)</f>
        <v>0</v>
      </c>
      <c r="I14" s="41">
        <f t="shared" si="1"/>
        <v>0</v>
      </c>
    </row>
    <row r="15" spans="1:10" s="6" customFormat="1" ht="17" customHeight="1" x14ac:dyDescent="0.4">
      <c r="A15" s="13" t="s">
        <v>7</v>
      </c>
      <c r="B15" s="13"/>
      <c r="C15" s="14"/>
      <c r="D15" s="14"/>
      <c r="E15" s="14"/>
      <c r="F15" s="33"/>
      <c r="G15" s="15">
        <f>SUM(G7:G14)</f>
        <v>0</v>
      </c>
      <c r="H15" s="15">
        <f>SUM(H7:H14)</f>
        <v>0</v>
      </c>
      <c r="I15" s="45">
        <f>SUM(I7:I14)</f>
        <v>0</v>
      </c>
    </row>
    <row r="16" spans="1:10" s="18" customFormat="1" ht="17" customHeight="1" x14ac:dyDescent="0.4">
      <c r="A16" s="17"/>
      <c r="B16" s="17"/>
      <c r="F16" s="34"/>
      <c r="G16" s="19"/>
      <c r="H16" s="19"/>
      <c r="I16" s="20"/>
    </row>
    <row r="17" spans="1:9" s="6" customFormat="1" ht="17" customHeight="1" x14ac:dyDescent="0.4">
      <c r="A17" s="8" t="s">
        <v>6</v>
      </c>
      <c r="B17" s="8"/>
      <c r="C17" s="8" t="s">
        <v>23</v>
      </c>
      <c r="D17" s="21"/>
      <c r="E17" s="21"/>
      <c r="F17" s="35"/>
      <c r="G17" s="22"/>
      <c r="H17" s="22"/>
      <c r="I17" s="11" t="s">
        <v>2</v>
      </c>
    </row>
    <row r="18" spans="1:9" s="6" customFormat="1" ht="17" customHeight="1" x14ac:dyDescent="0.4">
      <c r="A18" s="25" t="s">
        <v>56</v>
      </c>
      <c r="B18" s="25"/>
      <c r="C18" s="42"/>
      <c r="D18" s="156"/>
      <c r="E18" s="42"/>
      <c r="F18" s="43"/>
      <c r="G18" s="26"/>
      <c r="H18" s="25"/>
      <c r="I18" s="41"/>
    </row>
    <row r="19" spans="1:9" s="6" customFormat="1" ht="17" customHeight="1" x14ac:dyDescent="0.4">
      <c r="A19" s="25" t="s">
        <v>57</v>
      </c>
      <c r="B19" s="25"/>
      <c r="C19" s="42"/>
      <c r="D19" s="156"/>
      <c r="E19" s="42"/>
      <c r="F19" s="43"/>
      <c r="G19" s="26"/>
      <c r="H19" s="25"/>
      <c r="I19" s="41"/>
    </row>
    <row r="20" spans="1:9" s="6" customFormat="1" ht="17" customHeight="1" x14ac:dyDescent="0.4">
      <c r="A20" s="25" t="s">
        <v>55</v>
      </c>
      <c r="B20" s="25"/>
      <c r="C20" s="42"/>
      <c r="D20" s="156"/>
      <c r="E20" s="42"/>
      <c r="F20" s="43"/>
      <c r="G20" s="26"/>
      <c r="H20" s="25"/>
      <c r="I20" s="41"/>
    </row>
    <row r="21" spans="1:9" s="6" customFormat="1" ht="17" customHeight="1" x14ac:dyDescent="0.4">
      <c r="A21" s="25" t="s">
        <v>58</v>
      </c>
      <c r="B21" s="25"/>
      <c r="C21" s="42"/>
      <c r="D21" s="156"/>
      <c r="E21" s="42"/>
      <c r="F21" s="43"/>
      <c r="G21" s="26"/>
      <c r="H21" s="25"/>
      <c r="I21" s="41"/>
    </row>
    <row r="22" spans="1:9" s="6" customFormat="1" ht="17" customHeight="1" x14ac:dyDescent="0.4">
      <c r="B22" s="25"/>
      <c r="C22" s="42"/>
      <c r="D22" s="156"/>
      <c r="E22" s="42"/>
      <c r="F22" s="43"/>
      <c r="G22" s="26"/>
      <c r="H22" s="25"/>
      <c r="I22" s="41"/>
    </row>
    <row r="23" spans="1:9" s="6" customFormat="1" ht="17" customHeight="1" x14ac:dyDescent="0.4">
      <c r="A23" s="25"/>
      <c r="B23" s="25"/>
      <c r="C23" s="42"/>
      <c r="D23" s="156"/>
      <c r="E23" s="42"/>
      <c r="F23" s="43"/>
      <c r="G23" s="26"/>
      <c r="H23" s="25"/>
      <c r="I23" s="41"/>
    </row>
    <row r="24" spans="1:9" s="6" customFormat="1" ht="17" customHeight="1" x14ac:dyDescent="0.4">
      <c r="A24" s="25"/>
      <c r="B24" s="25"/>
      <c r="C24" s="42"/>
      <c r="D24" s="156"/>
      <c r="E24" s="42"/>
      <c r="F24" s="43"/>
      <c r="G24" s="26"/>
      <c r="H24" s="25"/>
      <c r="I24" s="41"/>
    </row>
    <row r="25" spans="1:9" s="6" customFormat="1" ht="17" customHeight="1" x14ac:dyDescent="0.4">
      <c r="A25" s="13" t="s">
        <v>7</v>
      </c>
      <c r="B25" s="13"/>
      <c r="C25" s="14"/>
      <c r="D25" s="14"/>
      <c r="E25" s="14"/>
      <c r="F25" s="33"/>
      <c r="G25" s="23"/>
      <c r="H25" s="23"/>
      <c r="I25" s="16">
        <f>SUM(I18:I24)</f>
        <v>0</v>
      </c>
    </row>
    <row r="26" spans="1:9" s="6" customFormat="1" ht="17" customHeight="1" x14ac:dyDescent="0.4">
      <c r="A26" s="24"/>
      <c r="B26" s="24"/>
      <c r="F26" s="32"/>
      <c r="G26" s="12"/>
      <c r="H26" s="12"/>
      <c r="I26" s="51"/>
    </row>
    <row r="27" spans="1:9" s="6" customFormat="1" ht="17" customHeight="1" x14ac:dyDescent="0.4">
      <c r="A27" s="8" t="s">
        <v>9</v>
      </c>
      <c r="B27" s="8"/>
      <c r="C27" s="8" t="s">
        <v>23</v>
      </c>
      <c r="D27" s="8"/>
      <c r="E27" s="8"/>
      <c r="F27" s="10"/>
      <c r="G27" s="22"/>
      <c r="H27" s="22"/>
      <c r="I27" s="11" t="s">
        <v>2</v>
      </c>
    </row>
    <row r="28" spans="1:9" s="6" customFormat="1" ht="17" customHeight="1" x14ac:dyDescent="0.4">
      <c r="A28" s="25"/>
      <c r="B28" s="25"/>
      <c r="C28" s="25"/>
      <c r="D28" s="157"/>
      <c r="E28" s="25"/>
      <c r="F28" s="37"/>
      <c r="G28" s="26"/>
      <c r="H28" s="26"/>
      <c r="I28" s="41"/>
    </row>
    <row r="29" spans="1:9" s="6" customFormat="1" ht="17" customHeight="1" x14ac:dyDescent="0.4">
      <c r="A29" s="25"/>
      <c r="B29" s="25"/>
      <c r="C29" s="42"/>
      <c r="D29" s="156"/>
      <c r="E29" s="42"/>
      <c r="F29" s="43"/>
      <c r="G29" s="26"/>
      <c r="H29" s="25"/>
      <c r="I29" s="41"/>
    </row>
    <row r="30" spans="1:9" s="6" customFormat="1" ht="17" customHeight="1" x14ac:dyDescent="0.4">
      <c r="A30" s="25"/>
      <c r="B30" s="25"/>
      <c r="C30" s="42"/>
      <c r="D30" s="49"/>
      <c r="E30" s="42"/>
      <c r="F30" s="43"/>
      <c r="G30" s="26"/>
      <c r="H30" s="25"/>
      <c r="I30" s="41"/>
    </row>
    <row r="31" spans="1:9" s="6" customFormat="1" ht="17" customHeight="1" x14ac:dyDescent="0.4">
      <c r="A31" s="25"/>
      <c r="B31" s="25"/>
      <c r="C31" s="42"/>
      <c r="D31" s="156"/>
      <c r="E31" s="42"/>
      <c r="F31" s="43"/>
      <c r="G31" s="26"/>
      <c r="H31" s="25"/>
      <c r="I31" s="41"/>
    </row>
    <row r="32" spans="1:9" s="6" customFormat="1" ht="17" customHeight="1" x14ac:dyDescent="0.4">
      <c r="A32" s="25"/>
      <c r="B32" s="25"/>
      <c r="C32" s="42"/>
      <c r="D32" s="156"/>
      <c r="E32" s="42"/>
      <c r="F32" s="43"/>
      <c r="G32" s="26"/>
      <c r="H32" s="25"/>
      <c r="I32" s="41"/>
    </row>
    <row r="33" spans="1:9" s="6" customFormat="1" ht="17" customHeight="1" x14ac:dyDescent="0.4">
      <c r="A33" s="25"/>
      <c r="B33" s="25"/>
      <c r="C33" s="42"/>
      <c r="D33" s="156"/>
      <c r="E33" s="42"/>
      <c r="F33" s="43"/>
      <c r="G33" s="26"/>
      <c r="H33" s="25"/>
      <c r="I33" s="41"/>
    </row>
    <row r="34" spans="1:9" s="6" customFormat="1" ht="17" customHeight="1" x14ac:dyDescent="0.4">
      <c r="A34" s="25"/>
      <c r="B34" s="25"/>
      <c r="C34" s="42" t="s">
        <v>40</v>
      </c>
      <c r="D34" s="156"/>
      <c r="E34" s="42"/>
      <c r="F34" s="43"/>
      <c r="G34" s="26"/>
      <c r="H34" s="25"/>
      <c r="I34" s="41"/>
    </row>
    <row r="35" spans="1:9" s="6" customFormat="1" ht="17" customHeight="1" x14ac:dyDescent="0.4">
      <c r="A35" s="25"/>
      <c r="B35" s="25"/>
      <c r="C35" s="25" t="s">
        <v>64</v>
      </c>
      <c r="D35" s="156"/>
      <c r="E35" s="42"/>
      <c r="F35" s="43"/>
      <c r="G35" s="26"/>
      <c r="H35" s="25"/>
      <c r="I35" s="41"/>
    </row>
    <row r="36" spans="1:9" s="6" customFormat="1" ht="17" customHeight="1" x14ac:dyDescent="0.4">
      <c r="A36" s="25"/>
      <c r="B36" s="25"/>
      <c r="C36" s="6" t="s">
        <v>39</v>
      </c>
      <c r="D36" s="158"/>
      <c r="E36" s="44"/>
      <c r="F36" s="43"/>
      <c r="G36" s="26"/>
      <c r="H36" s="25"/>
      <c r="I36" s="41"/>
    </row>
    <row r="37" spans="1:9" s="6" customFormat="1" ht="17" customHeight="1" x14ac:dyDescent="0.4">
      <c r="A37" s="25"/>
      <c r="B37" s="25"/>
      <c r="C37" s="25" t="s">
        <v>35</v>
      </c>
      <c r="D37" s="158"/>
      <c r="E37" s="44"/>
      <c r="F37" s="43"/>
      <c r="G37" s="26"/>
      <c r="H37" s="25"/>
      <c r="I37" s="41"/>
    </row>
    <row r="38" spans="1:9" s="6" customFormat="1" ht="17" customHeight="1" x14ac:dyDescent="0.4">
      <c r="A38" s="27" t="s">
        <v>7</v>
      </c>
      <c r="B38" s="27"/>
      <c r="C38" s="27"/>
      <c r="D38" s="27"/>
      <c r="E38" s="27"/>
      <c r="F38" s="38"/>
      <c r="G38" s="28"/>
      <c r="H38" s="28"/>
      <c r="I38" s="29">
        <f>SUM(I28:I37)</f>
        <v>0</v>
      </c>
    </row>
    <row r="39" spans="1:9" s="6" customFormat="1" ht="17" customHeight="1" x14ac:dyDescent="0.4">
      <c r="A39" s="24"/>
      <c r="B39" s="24"/>
      <c r="C39" s="24"/>
      <c r="D39" s="24"/>
      <c r="E39" s="24"/>
      <c r="F39" s="36"/>
      <c r="G39" s="30"/>
      <c r="H39" s="30"/>
      <c r="I39" s="52"/>
    </row>
    <row r="40" spans="1:9" s="6" customFormat="1" ht="17" customHeight="1" x14ac:dyDescent="0.5">
      <c r="A40" s="8" t="s">
        <v>10</v>
      </c>
      <c r="B40" s="8"/>
      <c r="C40" s="8"/>
      <c r="D40" s="8"/>
      <c r="E40" s="8"/>
      <c r="F40" s="10"/>
      <c r="G40" s="22"/>
      <c r="H40" s="22"/>
      <c r="I40" s="160">
        <f>SUM(I15,I25,I38)</f>
        <v>0</v>
      </c>
    </row>
    <row r="41" spans="1:9" x14ac:dyDescent="0.4">
      <c r="A41" s="54"/>
    </row>
    <row r="42" spans="1:9" x14ac:dyDescent="0.4">
      <c r="D42" s="54" t="s">
        <v>42</v>
      </c>
    </row>
    <row r="43" spans="1:9" x14ac:dyDescent="0.4">
      <c r="D43" s="54"/>
    </row>
    <row r="44" spans="1:9" x14ac:dyDescent="0.4">
      <c r="D44" s="54" t="s">
        <v>44</v>
      </c>
    </row>
    <row r="45" spans="1:9" x14ac:dyDescent="0.4">
      <c r="D45" s="54" t="s">
        <v>43</v>
      </c>
    </row>
    <row r="46" spans="1:9" x14ac:dyDescent="0.4">
      <c r="D46" s="54" t="s">
        <v>46</v>
      </c>
    </row>
    <row r="47" spans="1:9" x14ac:dyDescent="0.4">
      <c r="D47" s="159"/>
    </row>
    <row r="49" spans="1:2" x14ac:dyDescent="0.4">
      <c r="A49" s="163" t="s">
        <v>52</v>
      </c>
    </row>
    <row r="50" spans="1:2" ht="25.35" x14ac:dyDescent="0.4">
      <c r="A50" s="161" t="s">
        <v>47</v>
      </c>
      <c r="B50" s="162">
        <v>0.36499999999999999</v>
      </c>
    </row>
    <row r="51" spans="1:2" ht="25.35" x14ac:dyDescent="0.4">
      <c r="A51" s="161" t="s">
        <v>48</v>
      </c>
      <c r="B51" s="162">
        <v>0.19800000000000001</v>
      </c>
    </row>
    <row r="52" spans="1:2" ht="63.35" x14ac:dyDescent="0.4">
      <c r="A52" s="161" t="s">
        <v>49</v>
      </c>
      <c r="B52" s="162">
        <v>0.22500000000000001</v>
      </c>
    </row>
    <row r="53" spans="1:2" ht="25.35" x14ac:dyDescent="0.4">
      <c r="A53" s="161" t="s">
        <v>50</v>
      </c>
      <c r="B53" s="162">
        <v>4.8000000000000001E-2</v>
      </c>
    </row>
    <row r="54" spans="1:2" x14ac:dyDescent="0.4">
      <c r="A54" s="161" t="s">
        <v>51</v>
      </c>
      <c r="B54" s="162">
        <v>1.4999999999999999E-2</v>
      </c>
    </row>
  </sheetData>
  <mergeCells count="1">
    <mergeCell ref="F4:I4"/>
  </mergeCells>
  <phoneticPr fontId="0" type="noConversion"/>
  <pageMargins left="0.25" right="0.25" top="0.5" bottom="0.5" header="0.13" footer="0.17"/>
  <pageSetup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0"/>
  <sheetViews>
    <sheetView topLeftCell="A22" zoomScale="80" zoomScaleNormal="80" zoomScaleSheetLayoutView="80" zoomScalePageLayoutView="80" workbookViewId="0">
      <selection activeCell="R63" sqref="R63"/>
    </sheetView>
  </sheetViews>
  <sheetFormatPr defaultColWidth="11.5859375" defaultRowHeight="12.7" x14ac:dyDescent="0.4"/>
  <cols>
    <col min="1" max="1" width="16.46875" style="1" customWidth="1"/>
    <col min="2" max="2" width="8.46875" style="1" customWidth="1"/>
    <col min="3" max="3" width="28.17578125" style="1" customWidth="1"/>
    <col min="4" max="4" width="12.5859375" style="1" customWidth="1"/>
    <col min="5" max="5" width="12.46875" style="1" hidden="1" customWidth="1"/>
    <col min="6" max="6" width="7.17578125" style="39" customWidth="1"/>
    <col min="7" max="7" width="10.46875" style="1" customWidth="1"/>
    <col min="8" max="8" width="8.3515625" style="1" bestFit="1" customWidth="1"/>
    <col min="9" max="9" width="10.46875" style="1" customWidth="1"/>
    <col min="10" max="10" width="8.46875" style="1" hidden="1" customWidth="1"/>
    <col min="11" max="13" width="10.46875" style="1" hidden="1" customWidth="1"/>
    <col min="14" max="15" width="11.5859375" style="1"/>
    <col min="16" max="16" width="11.8203125" style="1" bestFit="1" customWidth="1"/>
    <col min="17" max="17" width="13.46875" style="1" bestFit="1" customWidth="1"/>
    <col min="18" max="16384" width="11.5859375" style="1"/>
  </cols>
  <sheetData>
    <row r="1" spans="1:17" s="147" customFormat="1" ht="24.75" customHeight="1" x14ac:dyDescent="0.55000000000000004">
      <c r="F1" s="148"/>
    </row>
    <row r="2" spans="1:17" s="3" customFormat="1" ht="15.35" x14ac:dyDescent="0.5">
      <c r="A2" s="2" t="s">
        <v>18</v>
      </c>
      <c r="B2" s="63"/>
      <c r="C2" s="53"/>
      <c r="D2" s="53"/>
      <c r="E2" s="53"/>
      <c r="F2" s="53"/>
      <c r="G2" s="53"/>
      <c r="H2" s="53"/>
      <c r="I2" s="53"/>
    </row>
    <row r="3" spans="1:17" s="3" customFormat="1" ht="15.35" x14ac:dyDescent="0.5">
      <c r="A3" s="2" t="s">
        <v>17</v>
      </c>
      <c r="B3" s="2"/>
      <c r="C3" s="2"/>
      <c r="F3" s="31"/>
    </row>
    <row r="4" spans="1:17" s="3" customFormat="1" ht="15.35" x14ac:dyDescent="0.5">
      <c r="A4" s="2" t="s">
        <v>19</v>
      </c>
      <c r="B4" s="63"/>
      <c r="C4" s="4"/>
      <c r="F4" s="31"/>
      <c r="P4" s="61" t="s">
        <v>32</v>
      </c>
      <c r="Q4" s="61" t="s">
        <v>33</v>
      </c>
    </row>
    <row r="5" spans="1:17" s="6" customFormat="1" ht="13.7" x14ac:dyDescent="0.4">
      <c r="A5" s="24" t="s">
        <v>31</v>
      </c>
      <c r="B5" s="36">
        <v>4</v>
      </c>
      <c r="C5" s="5"/>
      <c r="F5" s="167" t="s">
        <v>11</v>
      </c>
      <c r="G5" s="168"/>
      <c r="H5" s="168"/>
      <c r="I5" s="169"/>
      <c r="J5" s="167" t="s">
        <v>28</v>
      </c>
      <c r="K5" s="168" t="s">
        <v>12</v>
      </c>
      <c r="L5" s="168"/>
      <c r="M5" s="169"/>
      <c r="P5" s="62"/>
      <c r="Q5" s="62"/>
    </row>
    <row r="6" spans="1:17" s="3" customFormat="1" ht="15.35" x14ac:dyDescent="0.5">
      <c r="A6" s="78" t="s">
        <v>3</v>
      </c>
      <c r="B6" s="78" t="s">
        <v>26</v>
      </c>
      <c r="C6" s="78" t="s">
        <v>5</v>
      </c>
      <c r="D6" s="79" t="s">
        <v>29</v>
      </c>
      <c r="E6" s="79" t="s">
        <v>27</v>
      </c>
      <c r="F6" s="80" t="s">
        <v>4</v>
      </c>
      <c r="G6" s="81" t="s">
        <v>0</v>
      </c>
      <c r="H6" s="81" t="s">
        <v>1</v>
      </c>
      <c r="I6" s="82" t="s">
        <v>2</v>
      </c>
      <c r="J6" s="80" t="s">
        <v>4</v>
      </c>
      <c r="K6" s="81" t="s">
        <v>0</v>
      </c>
      <c r="L6" s="81" t="s">
        <v>1</v>
      </c>
      <c r="M6" s="82" t="s">
        <v>2</v>
      </c>
      <c r="P6" s="61"/>
      <c r="Q6" s="61"/>
    </row>
    <row r="7" spans="1:17" s="3" customFormat="1" ht="15.35" x14ac:dyDescent="0.5">
      <c r="A7" s="64"/>
      <c r="B7" s="65"/>
      <c r="C7" s="64" t="s">
        <v>34</v>
      </c>
      <c r="D7" s="66"/>
      <c r="E7" s="67">
        <v>0</v>
      </c>
      <c r="F7" s="68"/>
      <c r="G7" s="69">
        <f>ROUND(D7*F7,0)</f>
        <v>0</v>
      </c>
      <c r="H7" s="69">
        <f>ROUND(G7*$B$7,0)</f>
        <v>0</v>
      </c>
      <c r="I7" s="70">
        <f>ROUND(SUM(G7+H7), 0)</f>
        <v>0</v>
      </c>
      <c r="J7" s="68"/>
      <c r="K7" s="69">
        <f>ROUND($D$7*(1+$E$7)^4*J7,0)</f>
        <v>0</v>
      </c>
      <c r="L7" s="69">
        <f>ROUND(K7*$B$7,0)</f>
        <v>0</v>
      </c>
      <c r="M7" s="70">
        <f>ROUND(SUM(K7+L7), 0)</f>
        <v>0</v>
      </c>
      <c r="P7" s="61">
        <v>202000</v>
      </c>
      <c r="Q7" s="71">
        <f>1.01*P7</f>
        <v>204020</v>
      </c>
    </row>
    <row r="8" spans="1:17" s="3" customFormat="1" ht="15.35" x14ac:dyDescent="0.5">
      <c r="A8" s="64"/>
      <c r="B8" s="65"/>
      <c r="C8" s="64" t="s">
        <v>37</v>
      </c>
      <c r="D8" s="66"/>
      <c r="E8" s="67">
        <v>0</v>
      </c>
      <c r="F8" s="68"/>
      <c r="G8" s="69">
        <f t="shared" ref="G8:G18" si="0">ROUND(D8*F8,0)</f>
        <v>0</v>
      </c>
      <c r="H8" s="69">
        <f>ROUND(G8*$B$8,0)</f>
        <v>0</v>
      </c>
      <c r="I8" s="70">
        <f t="shared" ref="I8:I18" si="1">ROUND(SUM(G8+H8), 0)</f>
        <v>0</v>
      </c>
      <c r="J8" s="68"/>
      <c r="K8" s="69">
        <f>ROUND($D$8*(1+$E$8)^4*J8,0)</f>
        <v>0</v>
      </c>
      <c r="L8" s="69">
        <f>ROUND(K8*$B$8,0)</f>
        <v>0</v>
      </c>
      <c r="M8" s="70">
        <f t="shared" ref="M8:M18" si="2">ROUND(SUM(K8+L8), 0)</f>
        <v>0</v>
      </c>
      <c r="P8" s="61">
        <v>61004</v>
      </c>
      <c r="Q8" s="71">
        <f t="shared" ref="Q8:Q18" si="3">1.01*P8</f>
        <v>61614.04</v>
      </c>
    </row>
    <row r="9" spans="1:17" s="3" customFormat="1" ht="13.5" customHeight="1" x14ac:dyDescent="0.5">
      <c r="A9" s="64"/>
      <c r="B9" s="65"/>
      <c r="C9" s="64"/>
      <c r="D9" s="66"/>
      <c r="E9" s="67">
        <v>0</v>
      </c>
      <c r="F9" s="68"/>
      <c r="G9" s="69">
        <f t="shared" si="0"/>
        <v>0</v>
      </c>
      <c r="H9" s="69">
        <f>ROUND(G9*$B$9,0)</f>
        <v>0</v>
      </c>
      <c r="I9" s="70">
        <f t="shared" si="1"/>
        <v>0</v>
      </c>
      <c r="J9" s="68"/>
      <c r="K9" s="69">
        <f>ROUND($D$9*(1+$E$9)^4*J9,0)</f>
        <v>0</v>
      </c>
      <c r="L9" s="69">
        <f>ROUND(K9*$B$9,0)</f>
        <v>0</v>
      </c>
      <c r="M9" s="70">
        <f t="shared" si="2"/>
        <v>0</v>
      </c>
      <c r="P9" s="61">
        <v>60600</v>
      </c>
      <c r="Q9" s="71">
        <f t="shared" si="3"/>
        <v>61206</v>
      </c>
    </row>
    <row r="10" spans="1:17" s="3" customFormat="1" ht="13.5" customHeight="1" x14ac:dyDescent="0.5">
      <c r="A10" s="64"/>
      <c r="B10" s="65"/>
      <c r="C10" s="64"/>
      <c r="D10" s="66"/>
      <c r="E10" s="67">
        <v>0</v>
      </c>
      <c r="F10" s="68"/>
      <c r="G10" s="69">
        <f t="shared" si="0"/>
        <v>0</v>
      </c>
      <c r="H10" s="69">
        <f>ROUND(G10*$B$10,0)</f>
        <v>0</v>
      </c>
      <c r="I10" s="70">
        <f t="shared" si="1"/>
        <v>0</v>
      </c>
      <c r="J10" s="68"/>
      <c r="K10" s="69">
        <f>ROUND($D$10*(1+$E$10)^4*J10,0)</f>
        <v>0</v>
      </c>
      <c r="L10" s="69">
        <f>ROUND(K10*$B$10,0)</f>
        <v>0</v>
      </c>
      <c r="M10" s="70">
        <f t="shared" si="2"/>
        <v>0</v>
      </c>
      <c r="P10" s="61">
        <v>90000</v>
      </c>
      <c r="Q10" s="71">
        <f t="shared" si="3"/>
        <v>90900</v>
      </c>
    </row>
    <row r="11" spans="1:17" s="3" customFormat="1" ht="13.5" customHeight="1" x14ac:dyDescent="0.5">
      <c r="A11" s="64"/>
      <c r="B11" s="65"/>
      <c r="C11" s="64"/>
      <c r="D11" s="66"/>
      <c r="E11" s="67">
        <v>0</v>
      </c>
      <c r="F11" s="68"/>
      <c r="G11" s="69">
        <f t="shared" si="0"/>
        <v>0</v>
      </c>
      <c r="H11" s="69">
        <f>ROUND(G11*$B$11,0)</f>
        <v>0</v>
      </c>
      <c r="I11" s="70">
        <f t="shared" si="1"/>
        <v>0</v>
      </c>
      <c r="J11" s="68"/>
      <c r="K11" s="69">
        <f>ROUND($D$11*(1+$E$11)^4*J11,0)</f>
        <v>0</v>
      </c>
      <c r="L11" s="69">
        <f>ROUND(K11*$B$11,0)</f>
        <v>0</v>
      </c>
      <c r="M11" s="70">
        <f t="shared" si="2"/>
        <v>0</v>
      </c>
      <c r="P11" s="61">
        <v>55550</v>
      </c>
      <c r="Q11" s="71">
        <f t="shared" si="3"/>
        <v>56105.5</v>
      </c>
    </row>
    <row r="12" spans="1:17" s="3" customFormat="1" ht="13.5" customHeight="1" x14ac:dyDescent="0.5">
      <c r="A12" s="64"/>
      <c r="B12" s="65"/>
      <c r="C12" s="64"/>
      <c r="D12" s="66"/>
      <c r="E12" s="67">
        <v>0</v>
      </c>
      <c r="F12" s="68"/>
      <c r="G12" s="69">
        <f t="shared" si="0"/>
        <v>0</v>
      </c>
      <c r="H12" s="69">
        <f>ROUND(G12*$B$12,0)</f>
        <v>0</v>
      </c>
      <c r="I12" s="70">
        <f t="shared" si="1"/>
        <v>0</v>
      </c>
      <c r="J12" s="68"/>
      <c r="K12" s="69">
        <f>ROUND($D$12*(1+$E$12)^4*J12,0)</f>
        <v>0</v>
      </c>
      <c r="L12" s="69">
        <f>ROUND(K12*$B$12,0)</f>
        <v>0</v>
      </c>
      <c r="M12" s="70">
        <f t="shared" si="2"/>
        <v>0</v>
      </c>
      <c r="P12" s="61">
        <v>42035</v>
      </c>
      <c r="Q12" s="71">
        <f t="shared" si="3"/>
        <v>42455.35</v>
      </c>
    </row>
    <row r="13" spans="1:17" s="3" customFormat="1" ht="13.5" customHeight="1" x14ac:dyDescent="0.5">
      <c r="A13" s="64"/>
      <c r="B13" s="65"/>
      <c r="C13" s="64"/>
      <c r="D13" s="66"/>
      <c r="E13" s="67">
        <v>0</v>
      </c>
      <c r="F13" s="68"/>
      <c r="G13" s="69">
        <f t="shared" si="0"/>
        <v>0</v>
      </c>
      <c r="H13" s="69">
        <f>ROUND(G13*$B$13,0)</f>
        <v>0</v>
      </c>
      <c r="I13" s="70">
        <f t="shared" si="1"/>
        <v>0</v>
      </c>
      <c r="J13" s="68"/>
      <c r="K13" s="69">
        <f>ROUND($D$13*(1+$E$13)^4*J13,0)</f>
        <v>0</v>
      </c>
      <c r="L13" s="69">
        <f>ROUND(K13*$B$13,0)</f>
        <v>0</v>
      </c>
      <c r="M13" s="70">
        <f t="shared" si="2"/>
        <v>0</v>
      </c>
      <c r="P13" s="61">
        <v>85850</v>
      </c>
      <c r="Q13" s="71">
        <f t="shared" si="3"/>
        <v>86708.5</v>
      </c>
    </row>
    <row r="14" spans="1:17" s="3" customFormat="1" ht="13.5" customHeight="1" x14ac:dyDescent="0.5">
      <c r="A14" s="83"/>
      <c r="B14" s="65"/>
      <c r="C14" s="64"/>
      <c r="D14" s="84"/>
      <c r="E14" s="67">
        <v>0</v>
      </c>
      <c r="F14" s="68"/>
      <c r="G14" s="69">
        <f t="shared" si="0"/>
        <v>0</v>
      </c>
      <c r="H14" s="69">
        <f>ROUND(G14*$B$14,0)</f>
        <v>0</v>
      </c>
      <c r="I14" s="70">
        <f t="shared" si="1"/>
        <v>0</v>
      </c>
      <c r="J14" s="68"/>
      <c r="K14" s="69">
        <f>ROUND($D$14*(1+$E$14)^4*J14,0)</f>
        <v>0</v>
      </c>
      <c r="L14" s="69">
        <f>ROUND(K14*$B$14,0)</f>
        <v>0</v>
      </c>
      <c r="M14" s="70">
        <f t="shared" si="2"/>
        <v>0</v>
      </c>
      <c r="P14" s="61"/>
      <c r="Q14" s="71">
        <f t="shared" si="3"/>
        <v>0</v>
      </c>
    </row>
    <row r="15" spans="1:17" s="3" customFormat="1" ht="13.5" customHeight="1" x14ac:dyDescent="0.5">
      <c r="A15" s="64"/>
      <c r="B15" s="65"/>
      <c r="C15" s="64"/>
      <c r="D15" s="66"/>
      <c r="E15" s="67">
        <v>0</v>
      </c>
      <c r="F15" s="68"/>
      <c r="G15" s="69">
        <f t="shared" si="0"/>
        <v>0</v>
      </c>
      <c r="H15" s="69">
        <f>ROUND(G15*$B$15,0)</f>
        <v>0</v>
      </c>
      <c r="I15" s="70">
        <f t="shared" si="1"/>
        <v>0</v>
      </c>
      <c r="J15" s="68"/>
      <c r="K15" s="69">
        <f>ROUND($D$15*(1+$E$15)^4*J15,0)</f>
        <v>0</v>
      </c>
      <c r="L15" s="69">
        <f>ROUND(K15*$B$15,0)</f>
        <v>0</v>
      </c>
      <c r="M15" s="70">
        <f t="shared" si="2"/>
        <v>0</v>
      </c>
      <c r="P15" s="61"/>
      <c r="Q15" s="71">
        <f t="shared" si="3"/>
        <v>0</v>
      </c>
    </row>
    <row r="16" spans="1:17" s="3" customFormat="1" ht="13.5" customHeight="1" x14ac:dyDescent="0.5">
      <c r="B16" s="65"/>
      <c r="C16" s="64"/>
      <c r="D16" s="66"/>
      <c r="E16" s="67">
        <v>0</v>
      </c>
      <c r="F16" s="68"/>
      <c r="G16" s="69">
        <f t="shared" si="0"/>
        <v>0</v>
      </c>
      <c r="H16" s="69">
        <f>ROUND(G16*$B$16,0)</f>
        <v>0</v>
      </c>
      <c r="I16" s="70">
        <f t="shared" si="1"/>
        <v>0</v>
      </c>
      <c r="J16" s="68"/>
      <c r="K16" s="69">
        <f>ROUND($D$16*(1+$E$16)^4*J16,0)</f>
        <v>0</v>
      </c>
      <c r="L16" s="69">
        <f>ROUND(K16*$B$16,0)</f>
        <v>0</v>
      </c>
      <c r="M16" s="70">
        <f t="shared" si="2"/>
        <v>0</v>
      </c>
      <c r="P16" s="61"/>
      <c r="Q16" s="71">
        <f t="shared" si="3"/>
        <v>0</v>
      </c>
    </row>
    <row r="17" spans="1:17" s="3" customFormat="1" ht="13.5" customHeight="1" x14ac:dyDescent="0.5">
      <c r="B17" s="65"/>
      <c r="C17" s="64"/>
      <c r="D17" s="66"/>
      <c r="E17" s="67">
        <v>0</v>
      </c>
      <c r="F17" s="68"/>
      <c r="G17" s="69">
        <f t="shared" si="0"/>
        <v>0</v>
      </c>
      <c r="H17" s="69">
        <f>ROUND(G17*$B$17,0)</f>
        <v>0</v>
      </c>
      <c r="I17" s="70">
        <f t="shared" si="1"/>
        <v>0</v>
      </c>
      <c r="J17" s="68"/>
      <c r="K17" s="69">
        <f>ROUND($D$17*(1+$E$17)^4*J17,0)</f>
        <v>0</v>
      </c>
      <c r="L17" s="69">
        <f>ROUND(K17*$B$17,0)</f>
        <v>0</v>
      </c>
      <c r="M17" s="70">
        <f t="shared" si="2"/>
        <v>0</v>
      </c>
      <c r="P17" s="61"/>
      <c r="Q17" s="71">
        <f t="shared" si="3"/>
        <v>0</v>
      </c>
    </row>
    <row r="18" spans="1:17" s="3" customFormat="1" ht="13.5" customHeight="1" x14ac:dyDescent="0.5">
      <c r="A18" s="64"/>
      <c r="B18" s="65"/>
      <c r="C18" s="64"/>
      <c r="D18" s="66"/>
      <c r="E18" s="67">
        <v>0</v>
      </c>
      <c r="F18" s="68"/>
      <c r="G18" s="69">
        <f t="shared" si="0"/>
        <v>0</v>
      </c>
      <c r="H18" s="69">
        <f>ROUND(G18*$B$18,0)</f>
        <v>0</v>
      </c>
      <c r="I18" s="70">
        <f t="shared" si="1"/>
        <v>0</v>
      </c>
      <c r="J18" s="68"/>
      <c r="K18" s="69">
        <f>ROUND($D$18*(1+$E$18)^4*J18,0)</f>
        <v>0</v>
      </c>
      <c r="L18" s="69">
        <f>ROUND(K18*$B$18,0)</f>
        <v>0</v>
      </c>
      <c r="M18" s="70">
        <f t="shared" si="2"/>
        <v>0</v>
      </c>
      <c r="P18" s="61"/>
      <c r="Q18" s="71">
        <f t="shared" si="3"/>
        <v>0</v>
      </c>
    </row>
    <row r="19" spans="1:17" s="3" customFormat="1" ht="15.35" x14ac:dyDescent="0.5">
      <c r="A19" s="85" t="s">
        <v>7</v>
      </c>
      <c r="B19" s="85"/>
      <c r="C19" s="86"/>
      <c r="D19" s="86"/>
      <c r="E19" s="86"/>
      <c r="F19" s="87"/>
      <c r="G19" s="88">
        <f>SUM(G7:G18)</f>
        <v>0</v>
      </c>
      <c r="H19" s="88">
        <f>SUM(H7:H18)</f>
        <v>0</v>
      </c>
      <c r="I19" s="89">
        <f>SUM(I7:I18)</f>
        <v>0</v>
      </c>
      <c r="J19" s="90"/>
      <c r="K19" s="88">
        <f>SUM(K7:K18)</f>
        <v>0</v>
      </c>
      <c r="L19" s="88">
        <f>SUM(L7:L18)</f>
        <v>0</v>
      </c>
      <c r="M19" s="91">
        <f>SUM(M7:M18)</f>
        <v>0</v>
      </c>
    </row>
    <row r="20" spans="1:17" s="93" customFormat="1" ht="15.35" x14ac:dyDescent="0.5">
      <c r="A20" s="92"/>
      <c r="B20" s="92"/>
      <c r="F20" s="94"/>
      <c r="G20" s="95"/>
      <c r="H20" s="95"/>
      <c r="I20" s="96"/>
      <c r="J20" s="97"/>
      <c r="K20" s="95"/>
      <c r="L20" s="95"/>
      <c r="M20" s="98"/>
    </row>
    <row r="21" spans="1:17" s="3" customFormat="1" ht="15.35" x14ac:dyDescent="0.5">
      <c r="A21" s="99" t="s">
        <v>6</v>
      </c>
      <c r="B21" s="99"/>
      <c r="C21" s="99" t="s">
        <v>23</v>
      </c>
      <c r="D21" s="100"/>
      <c r="E21" s="100"/>
      <c r="F21" s="101"/>
      <c r="G21" s="102"/>
      <c r="H21" s="102"/>
      <c r="I21" s="81" t="s">
        <v>2</v>
      </c>
      <c r="J21" s="80"/>
      <c r="K21" s="102"/>
      <c r="L21" s="102"/>
      <c r="M21" s="82" t="s">
        <v>2</v>
      </c>
    </row>
    <row r="22" spans="1:17" s="3" customFormat="1" ht="15.35" x14ac:dyDescent="0.5">
      <c r="C22" s="72" t="s">
        <v>36</v>
      </c>
      <c r="D22" s="72"/>
      <c r="E22" s="72"/>
      <c r="F22" s="73"/>
      <c r="G22" s="74"/>
      <c r="H22" s="64"/>
      <c r="I22" s="69"/>
      <c r="J22" s="75"/>
      <c r="K22" s="74"/>
      <c r="L22" s="64"/>
      <c r="M22" s="69"/>
    </row>
    <row r="23" spans="1:17" s="3" customFormat="1" ht="15.35" x14ac:dyDescent="0.5">
      <c r="C23" s="72"/>
      <c r="D23" s="72"/>
      <c r="E23" s="72"/>
      <c r="F23" s="73"/>
      <c r="G23" s="74"/>
      <c r="H23" s="64"/>
      <c r="I23" s="69"/>
      <c r="J23" s="75"/>
      <c r="K23" s="74"/>
      <c r="L23" s="64"/>
      <c r="M23" s="69"/>
    </row>
    <row r="24" spans="1:17" s="3" customFormat="1" ht="15.35" x14ac:dyDescent="0.5">
      <c r="C24" s="72"/>
      <c r="D24" s="72"/>
      <c r="E24" s="72"/>
      <c r="F24" s="73"/>
      <c r="G24" s="74"/>
      <c r="H24" s="64"/>
      <c r="I24" s="69"/>
      <c r="J24" s="75"/>
      <c r="K24" s="74"/>
      <c r="L24" s="64"/>
      <c r="M24" s="69"/>
    </row>
    <row r="25" spans="1:17" s="3" customFormat="1" ht="15.35" x14ac:dyDescent="0.5">
      <c r="C25" s="72"/>
      <c r="D25" s="72"/>
      <c r="E25" s="72"/>
      <c r="F25" s="73"/>
      <c r="G25" s="74"/>
      <c r="H25" s="64"/>
      <c r="I25" s="69"/>
      <c r="J25" s="75"/>
      <c r="K25" s="74"/>
      <c r="L25" s="64"/>
      <c r="M25" s="69"/>
    </row>
    <row r="26" spans="1:17" s="3" customFormat="1" ht="15.35" x14ac:dyDescent="0.5">
      <c r="C26" s="72"/>
      <c r="D26" s="72"/>
      <c r="E26" s="72"/>
      <c r="F26" s="73"/>
      <c r="G26" s="74"/>
      <c r="H26" s="64"/>
      <c r="I26" s="69"/>
      <c r="J26" s="75"/>
      <c r="K26" s="74"/>
      <c r="L26" s="64"/>
      <c r="M26" s="69"/>
    </row>
    <row r="27" spans="1:17" s="3" customFormat="1" ht="15.35" x14ac:dyDescent="0.5">
      <c r="C27" s="72"/>
      <c r="D27" s="72"/>
      <c r="E27" s="72"/>
      <c r="F27" s="73"/>
      <c r="G27" s="74"/>
      <c r="H27" s="64"/>
      <c r="I27" s="69"/>
      <c r="J27" s="75"/>
      <c r="K27" s="74"/>
      <c r="L27" s="64"/>
      <c r="M27" s="69"/>
    </row>
    <row r="28" spans="1:17" s="3" customFormat="1" ht="15.35" x14ac:dyDescent="0.5">
      <c r="A28" s="103"/>
      <c r="B28" s="103"/>
      <c r="C28" s="72"/>
      <c r="D28" s="72"/>
      <c r="E28" s="72"/>
      <c r="F28" s="73"/>
      <c r="G28" s="74"/>
      <c r="H28" s="64"/>
      <c r="I28" s="69"/>
      <c r="J28" s="75"/>
      <c r="K28" s="74"/>
      <c r="L28" s="64"/>
      <c r="M28" s="69"/>
    </row>
    <row r="29" spans="1:17" s="3" customFormat="1" ht="15.35" x14ac:dyDescent="0.5">
      <c r="A29" s="85" t="s">
        <v>7</v>
      </c>
      <c r="B29" s="85"/>
      <c r="C29" s="86"/>
      <c r="D29" s="86"/>
      <c r="E29" s="86"/>
      <c r="F29" s="87"/>
      <c r="G29" s="104"/>
      <c r="H29" s="104"/>
      <c r="I29" s="89">
        <f>SUM(I22:I28)</f>
        <v>0</v>
      </c>
      <c r="J29" s="90"/>
      <c r="K29" s="105"/>
      <c r="L29" s="105"/>
      <c r="M29" s="89">
        <f>SUM(M22:M28)</f>
        <v>0</v>
      </c>
    </row>
    <row r="30" spans="1:17" s="3" customFormat="1" ht="15.35" x14ac:dyDescent="0.5">
      <c r="A30" s="2"/>
      <c r="B30" s="2"/>
      <c r="F30" s="31"/>
      <c r="G30" s="106"/>
      <c r="H30" s="106"/>
      <c r="I30" s="107"/>
      <c r="J30" s="108"/>
      <c r="K30" s="109"/>
      <c r="L30" s="109"/>
      <c r="M30" s="110"/>
    </row>
    <row r="31" spans="1:17" s="3" customFormat="1" ht="15.35" x14ac:dyDescent="0.5">
      <c r="A31" s="99" t="s">
        <v>30</v>
      </c>
      <c r="B31" s="99"/>
      <c r="C31" s="99" t="s">
        <v>23</v>
      </c>
      <c r="D31" s="100"/>
      <c r="E31" s="100"/>
      <c r="F31" s="101"/>
      <c r="G31" s="102"/>
      <c r="H31" s="102"/>
      <c r="I31" s="81" t="s">
        <v>2</v>
      </c>
      <c r="J31" s="80"/>
      <c r="K31" s="102"/>
      <c r="L31" s="102"/>
      <c r="M31" s="81" t="s">
        <v>2</v>
      </c>
    </row>
    <row r="32" spans="1:17" s="3" customFormat="1" ht="15.35" x14ac:dyDescent="0.5">
      <c r="B32" s="103"/>
      <c r="C32" s="72"/>
      <c r="D32" s="72"/>
      <c r="E32" s="72"/>
      <c r="F32" s="73"/>
      <c r="G32" s="74"/>
      <c r="H32" s="64"/>
      <c r="I32" s="69"/>
      <c r="J32" s="75"/>
      <c r="K32" s="74"/>
      <c r="L32" s="64"/>
      <c r="M32" s="69"/>
    </row>
    <row r="33" spans="1:13" s="3" customFormat="1" ht="15.35" x14ac:dyDescent="0.5">
      <c r="B33" s="103"/>
      <c r="C33" s="72"/>
      <c r="D33" s="72"/>
      <c r="E33" s="72"/>
      <c r="F33" s="73"/>
      <c r="G33" s="74"/>
      <c r="H33" s="64"/>
      <c r="I33" s="69"/>
      <c r="J33" s="75"/>
      <c r="K33" s="74"/>
      <c r="L33" s="64"/>
      <c r="M33" s="69"/>
    </row>
    <row r="34" spans="1:13" s="3" customFormat="1" ht="15.35" x14ac:dyDescent="0.5">
      <c r="A34" s="103"/>
      <c r="B34" s="103"/>
      <c r="C34" s="72"/>
      <c r="D34" s="72"/>
      <c r="E34" s="72"/>
      <c r="F34" s="73"/>
      <c r="G34" s="74"/>
      <c r="H34" s="64"/>
      <c r="I34" s="69"/>
      <c r="J34" s="75"/>
      <c r="K34" s="74"/>
      <c r="L34" s="64"/>
      <c r="M34" s="69"/>
    </row>
    <row r="35" spans="1:13" s="3" customFormat="1" ht="15.35" x14ac:dyDescent="0.5">
      <c r="A35" s="85" t="s">
        <v>7</v>
      </c>
      <c r="B35" s="85"/>
      <c r="C35" s="86"/>
      <c r="D35" s="86"/>
      <c r="E35" s="86"/>
      <c r="F35" s="87"/>
      <c r="G35" s="104"/>
      <c r="H35" s="104"/>
      <c r="I35" s="89">
        <f>SUM(I32:I34)</f>
        <v>0</v>
      </c>
      <c r="J35" s="90"/>
      <c r="K35" s="105"/>
      <c r="L35" s="105"/>
      <c r="M35" s="89">
        <f>SUM(M32:M34)</f>
        <v>0</v>
      </c>
    </row>
    <row r="36" spans="1:13" s="3" customFormat="1" ht="15.35" x14ac:dyDescent="0.5">
      <c r="A36" s="2"/>
      <c r="B36" s="2"/>
      <c r="D36" s="2"/>
      <c r="E36" s="2"/>
      <c r="F36" s="111"/>
      <c r="G36" s="106"/>
      <c r="H36" s="106"/>
      <c r="I36" s="106"/>
      <c r="J36" s="112"/>
      <c r="K36" s="106"/>
      <c r="L36" s="106"/>
      <c r="M36" s="113"/>
    </row>
    <row r="37" spans="1:13" s="3" customFormat="1" ht="15.35" x14ac:dyDescent="0.5">
      <c r="A37" s="99" t="s">
        <v>9</v>
      </c>
      <c r="B37" s="99"/>
      <c r="C37" s="99" t="s">
        <v>23</v>
      </c>
      <c r="D37" s="99"/>
      <c r="E37" s="99"/>
      <c r="F37" s="81"/>
      <c r="G37" s="102"/>
      <c r="H37" s="102"/>
      <c r="I37" s="81" t="s">
        <v>2</v>
      </c>
      <c r="J37" s="80"/>
      <c r="K37" s="102"/>
      <c r="L37" s="102"/>
      <c r="M37" s="82" t="s">
        <v>2</v>
      </c>
    </row>
    <row r="38" spans="1:13" s="3" customFormat="1" ht="15" x14ac:dyDescent="0.45">
      <c r="C38" s="64"/>
      <c r="D38" s="64"/>
      <c r="E38" s="64"/>
      <c r="F38" s="76"/>
      <c r="G38" s="74"/>
      <c r="H38" s="74"/>
      <c r="I38" s="69"/>
      <c r="J38" s="75"/>
      <c r="K38" s="74"/>
      <c r="L38" s="74"/>
      <c r="M38" s="69"/>
    </row>
    <row r="39" spans="1:13" s="3" customFormat="1" ht="15.35" x14ac:dyDescent="0.5">
      <c r="C39" s="72"/>
      <c r="D39" s="72"/>
      <c r="E39" s="72"/>
      <c r="F39" s="73"/>
      <c r="G39" s="74"/>
      <c r="H39" s="64"/>
      <c r="I39" s="69"/>
      <c r="J39" s="75"/>
      <c r="K39" s="74"/>
      <c r="L39" s="64"/>
      <c r="M39" s="69"/>
    </row>
    <row r="40" spans="1:13" s="3" customFormat="1" ht="15.35" x14ac:dyDescent="0.5">
      <c r="C40" s="72"/>
      <c r="D40" s="69"/>
      <c r="E40" s="72"/>
      <c r="F40" s="73"/>
      <c r="G40" s="74"/>
      <c r="H40" s="64"/>
      <c r="I40" s="69"/>
      <c r="J40" s="75"/>
      <c r="K40" s="74"/>
      <c r="L40" s="64"/>
      <c r="M40" s="69"/>
    </row>
    <row r="41" spans="1:13" s="3" customFormat="1" ht="15.35" x14ac:dyDescent="0.5">
      <c r="C41" s="72"/>
      <c r="D41" s="72"/>
      <c r="E41" s="72"/>
      <c r="F41" s="73"/>
      <c r="G41" s="74"/>
      <c r="H41" s="64"/>
      <c r="I41" s="69"/>
      <c r="J41" s="75"/>
      <c r="K41" s="74"/>
      <c r="L41" s="64"/>
      <c r="M41" s="69"/>
    </row>
    <row r="42" spans="1:13" s="3" customFormat="1" ht="15.35" x14ac:dyDescent="0.5">
      <c r="C42" s="72"/>
      <c r="D42" s="72"/>
      <c r="E42" s="72"/>
      <c r="F42" s="73"/>
      <c r="G42" s="74"/>
      <c r="H42" s="64"/>
      <c r="I42" s="69"/>
      <c r="J42" s="75"/>
      <c r="K42" s="74"/>
      <c r="L42" s="64"/>
      <c r="M42" s="69"/>
    </row>
    <row r="43" spans="1:13" s="3" customFormat="1" ht="15" x14ac:dyDescent="0.45">
      <c r="C43" s="72"/>
      <c r="D43" s="72"/>
      <c r="E43" s="72"/>
      <c r="F43" s="77"/>
      <c r="G43" s="74"/>
      <c r="H43" s="64"/>
      <c r="I43" s="69"/>
      <c r="J43" s="75"/>
      <c r="K43" s="74"/>
      <c r="L43" s="64"/>
      <c r="M43" s="69"/>
    </row>
    <row r="44" spans="1:13" s="3" customFormat="1" ht="15.35" x14ac:dyDescent="0.5">
      <c r="C44" s="72"/>
      <c r="D44" s="72"/>
      <c r="E44" s="72"/>
      <c r="F44" s="73"/>
      <c r="G44" s="74"/>
      <c r="H44" s="64"/>
      <c r="I44" s="69"/>
      <c r="J44" s="75"/>
      <c r="K44" s="74"/>
      <c r="L44" s="64"/>
      <c r="M44" s="69"/>
    </row>
    <row r="45" spans="1:13" s="3" customFormat="1" ht="15.35" x14ac:dyDescent="0.5">
      <c r="C45" s="64"/>
      <c r="D45" s="72"/>
      <c r="E45" s="72"/>
      <c r="F45" s="73"/>
      <c r="G45" s="74"/>
      <c r="H45" s="64"/>
      <c r="I45" s="69"/>
      <c r="J45" s="75"/>
      <c r="K45" s="74"/>
      <c r="L45" s="64"/>
      <c r="M45" s="69"/>
    </row>
    <row r="46" spans="1:13" s="3" customFormat="1" ht="15.35" x14ac:dyDescent="0.5">
      <c r="C46" s="64"/>
      <c r="D46" s="72"/>
      <c r="E46" s="72"/>
      <c r="F46" s="73"/>
      <c r="G46" s="74"/>
      <c r="H46" s="64"/>
      <c r="I46" s="69"/>
      <c r="J46" s="75"/>
      <c r="K46" s="74"/>
      <c r="L46" s="64"/>
      <c r="M46" s="69"/>
    </row>
    <row r="47" spans="1:13" s="3" customFormat="1" ht="15.35" x14ac:dyDescent="0.5">
      <c r="D47" s="114"/>
      <c r="E47" s="114"/>
      <c r="F47" s="73"/>
      <c r="G47" s="74"/>
      <c r="H47" s="64"/>
      <c r="I47" s="69"/>
      <c r="J47" s="75"/>
      <c r="K47" s="74"/>
      <c r="L47" s="64"/>
      <c r="M47" s="69"/>
    </row>
    <row r="48" spans="1:13" s="3" customFormat="1" ht="15.35" x14ac:dyDescent="0.5">
      <c r="A48" s="103"/>
      <c r="B48" s="103"/>
      <c r="C48" s="64" t="s">
        <v>38</v>
      </c>
      <c r="D48" s="114"/>
      <c r="E48" s="114"/>
      <c r="F48" s="73"/>
      <c r="G48" s="74"/>
      <c r="H48" s="64"/>
      <c r="I48" s="69"/>
      <c r="J48" s="75"/>
      <c r="K48" s="74"/>
      <c r="L48" s="64"/>
      <c r="M48" s="69"/>
    </row>
    <row r="49" spans="1:13" s="3" customFormat="1" ht="15.35" x14ac:dyDescent="0.5">
      <c r="A49" s="115" t="s">
        <v>7</v>
      </c>
      <c r="B49" s="115"/>
      <c r="C49" s="115"/>
      <c r="D49" s="115"/>
      <c r="E49" s="115"/>
      <c r="F49" s="116"/>
      <c r="G49" s="117"/>
      <c r="H49" s="117"/>
      <c r="I49" s="118">
        <f>SUM(I38:I48)</f>
        <v>0</v>
      </c>
      <c r="J49" s="119"/>
      <c r="K49" s="117"/>
      <c r="L49" s="117"/>
      <c r="M49" s="120">
        <f>SUM(M38:M48)</f>
        <v>0</v>
      </c>
    </row>
    <row r="50" spans="1:13" s="3" customFormat="1" ht="15" x14ac:dyDescent="0.45">
      <c r="F50" s="31"/>
      <c r="G50" s="106"/>
      <c r="H50" s="106"/>
      <c r="I50" s="106"/>
      <c r="J50" s="112"/>
      <c r="K50" s="121"/>
      <c r="L50" s="106"/>
      <c r="M50" s="113"/>
    </row>
    <row r="51" spans="1:13" s="3" customFormat="1" ht="15.35" x14ac:dyDescent="0.5">
      <c r="A51" s="122" t="s">
        <v>10</v>
      </c>
      <c r="B51" s="123"/>
      <c r="C51" s="123"/>
      <c r="D51" s="123"/>
      <c r="E51" s="123"/>
      <c r="F51" s="124"/>
      <c r="G51" s="125"/>
      <c r="H51" s="125"/>
      <c r="I51" s="126">
        <f>SUM(I19,I29,I35,I49)</f>
        <v>0</v>
      </c>
      <c r="J51" s="127"/>
      <c r="K51" s="125"/>
      <c r="L51" s="125"/>
      <c r="M51" s="126">
        <f>SUM(M19,M29,M35,M49)</f>
        <v>0</v>
      </c>
    </row>
    <row r="52" spans="1:13" s="3" customFormat="1" ht="15.35" x14ac:dyDescent="0.5">
      <c r="A52" s="122" t="s">
        <v>21</v>
      </c>
      <c r="B52" s="123"/>
      <c r="C52" s="123"/>
      <c r="D52" s="123"/>
      <c r="E52" s="123"/>
      <c r="F52" s="124"/>
      <c r="G52" s="125"/>
      <c r="H52" s="125"/>
      <c r="I52" s="126">
        <f>I48</f>
        <v>0</v>
      </c>
      <c r="J52" s="127"/>
      <c r="K52" s="125"/>
      <c r="L52" s="125"/>
      <c r="M52" s="126">
        <f>M48</f>
        <v>0</v>
      </c>
    </row>
    <row r="53" spans="1:13" s="3" customFormat="1" ht="15" x14ac:dyDescent="0.45">
      <c r="A53" s="128" t="s">
        <v>22</v>
      </c>
      <c r="B53" s="129"/>
      <c r="C53" s="129"/>
      <c r="D53" s="129"/>
      <c r="E53" s="129"/>
      <c r="F53" s="130"/>
      <c r="G53" s="125"/>
      <c r="H53" s="125"/>
      <c r="I53" s="131">
        <f>I51-I52</f>
        <v>0</v>
      </c>
      <c r="J53" s="132"/>
      <c r="K53" s="125"/>
      <c r="L53" s="125"/>
      <c r="M53" s="133">
        <f>M51-M52</f>
        <v>0</v>
      </c>
    </row>
    <row r="54" spans="1:13" s="3" customFormat="1" ht="15" x14ac:dyDescent="0.45">
      <c r="F54" s="31"/>
      <c r="G54" s="106"/>
      <c r="H54" s="106"/>
      <c r="I54" s="106"/>
      <c r="J54" s="112"/>
      <c r="K54" s="74"/>
      <c r="L54" s="106"/>
      <c r="M54" s="113"/>
    </row>
    <row r="55" spans="1:13" s="3" customFormat="1" ht="15.35" x14ac:dyDescent="0.5">
      <c r="A55" s="122" t="s">
        <v>25</v>
      </c>
      <c r="B55" s="123"/>
      <c r="C55" s="134" t="s">
        <v>24</v>
      </c>
      <c r="D55" s="135"/>
      <c r="E55" s="135"/>
      <c r="F55" s="124"/>
      <c r="G55" s="125"/>
      <c r="H55" s="125"/>
      <c r="I55" s="126">
        <f>ROUND((I53*D55), 0)</f>
        <v>0</v>
      </c>
      <c r="J55" s="127"/>
      <c r="K55" s="125"/>
      <c r="L55" s="125"/>
      <c r="M55" s="126">
        <f>ROUND(M53*$D$55, 0)</f>
        <v>0</v>
      </c>
    </row>
    <row r="56" spans="1:13" s="3" customFormat="1" ht="15" x14ac:dyDescent="0.45">
      <c r="F56" s="31"/>
      <c r="G56" s="106"/>
      <c r="H56" s="106"/>
      <c r="I56" s="106"/>
      <c r="J56" s="112"/>
      <c r="K56" s="136"/>
      <c r="L56" s="106"/>
      <c r="M56" s="113"/>
    </row>
    <row r="57" spans="1:13" s="3" customFormat="1" ht="15.35" x14ac:dyDescent="0.5">
      <c r="A57" s="99" t="s">
        <v>8</v>
      </c>
      <c r="B57" s="99"/>
      <c r="C57" s="99"/>
      <c r="D57" s="99"/>
      <c r="E57" s="99"/>
      <c r="F57" s="81"/>
      <c r="G57" s="102"/>
      <c r="H57" s="102"/>
      <c r="I57" s="137">
        <f>SUM(I51,I55)</f>
        <v>0</v>
      </c>
      <c r="J57" s="138"/>
      <c r="K57" s="102"/>
      <c r="L57" s="102"/>
      <c r="M57" s="139">
        <f>SUM(M51,M55)</f>
        <v>0</v>
      </c>
    </row>
    <row r="58" spans="1:13" s="3" customFormat="1" ht="13.5" customHeight="1" x14ac:dyDescent="0.45">
      <c r="A58" s="140" t="str">
        <f>"Total Modified Direct Cost over "&amp;B5&amp;" year period"</f>
        <v>Total Modified Direct Cost over 4 year period</v>
      </c>
      <c r="D58" s="141" t="e">
        <f>SUM(I53,#REF!,#REF!,#REF!,M53)</f>
        <v>#REF!</v>
      </c>
      <c r="E58" s="141"/>
      <c r="F58" s="106"/>
      <c r="I58" s="106"/>
    </row>
    <row r="59" spans="1:13" s="3" customFormat="1" ht="15.35" x14ac:dyDescent="0.5">
      <c r="A59" s="109" t="e">
        <f>I53+#REF!</f>
        <v>#REF!</v>
      </c>
      <c r="B59" s="109"/>
      <c r="D59" s="142"/>
      <c r="E59" s="142"/>
    </row>
    <row r="60" spans="1:13" s="3" customFormat="1" ht="15" x14ac:dyDescent="0.45">
      <c r="A60" s="3" t="s">
        <v>13</v>
      </c>
      <c r="D60" s="143"/>
      <c r="E60" s="143"/>
    </row>
    <row r="61" spans="1:13" s="3" customFormat="1" ht="15" x14ac:dyDescent="0.45">
      <c r="A61" s="3" t="s">
        <v>14</v>
      </c>
      <c r="D61" s="143"/>
      <c r="E61" s="143"/>
    </row>
    <row r="62" spans="1:13" s="3" customFormat="1" ht="15" x14ac:dyDescent="0.45">
      <c r="A62" s="3" t="s">
        <v>15</v>
      </c>
      <c r="D62" s="143"/>
      <c r="E62" s="143"/>
    </row>
    <row r="63" spans="1:13" s="3" customFormat="1" ht="15" x14ac:dyDescent="0.45">
      <c r="D63" s="142"/>
      <c r="E63" s="142"/>
    </row>
    <row r="64" spans="1:13" s="3" customFormat="1" ht="15" x14ac:dyDescent="0.45">
      <c r="A64" s="3" t="s">
        <v>16</v>
      </c>
      <c r="D64" s="143"/>
      <c r="E64" s="143"/>
    </row>
    <row r="65" spans="1:9" s="3" customFormat="1" ht="15" x14ac:dyDescent="0.45">
      <c r="D65" s="143"/>
      <c r="E65" s="143"/>
    </row>
    <row r="66" spans="1:9" s="3" customFormat="1" ht="15.35" x14ac:dyDescent="0.5">
      <c r="A66" s="2" t="str">
        <f>"Total Direct Cost over "&amp;B5&amp;" year period"</f>
        <v>Total Direct Cost over 4 year period</v>
      </c>
      <c r="B66" s="2"/>
      <c r="C66" s="2"/>
      <c r="D66" s="141" t="e">
        <f>SUM(I51,#REF!,#REF!,#REF!,M51)</f>
        <v>#REF!</v>
      </c>
      <c r="E66" s="141"/>
      <c r="I66" s="144"/>
    </row>
    <row r="67" spans="1:9" s="3" customFormat="1" ht="15.35" x14ac:dyDescent="0.5">
      <c r="A67" s="2" t="s">
        <v>20</v>
      </c>
      <c r="B67" s="2"/>
      <c r="C67" s="2"/>
      <c r="D67" s="141" t="e">
        <f>SUM(I55,#REF!,#REF!,#REF!,M55)</f>
        <v>#REF!</v>
      </c>
      <c r="E67" s="141"/>
      <c r="H67" s="145"/>
      <c r="I67" s="146"/>
    </row>
    <row r="68" spans="1:9" s="3" customFormat="1" ht="15" x14ac:dyDescent="0.45">
      <c r="F68" s="31"/>
    </row>
    <row r="69" spans="1:9" s="3" customFormat="1" ht="15" x14ac:dyDescent="0.45">
      <c r="A69" s="3" t="str">
        <f>"Total Cost over "&amp;B5&amp;" year period"</f>
        <v>Total Cost over 4 year period</v>
      </c>
      <c r="D69" s="141" t="e">
        <f>SUM(D66:D67)</f>
        <v>#REF!</v>
      </c>
      <c r="F69" s="31"/>
    </row>
    <row r="70" spans="1:9" s="6" customFormat="1" ht="13.7" x14ac:dyDescent="0.4">
      <c r="F70" s="32"/>
    </row>
    <row r="71" spans="1:9" x14ac:dyDescent="0.4">
      <c r="A71" s="54"/>
    </row>
    <row r="72" spans="1:9" ht="13.7" x14ac:dyDescent="0.4">
      <c r="A72" s="6"/>
    </row>
    <row r="77" spans="1:9" ht="13" thickBot="1" x14ac:dyDescent="0.45"/>
    <row r="78" spans="1:9" x14ac:dyDescent="0.4">
      <c r="B78" s="55"/>
      <c r="C78" s="56"/>
    </row>
    <row r="79" spans="1:9" ht="13.7" x14ac:dyDescent="0.4">
      <c r="B79" s="57"/>
      <c r="C79" s="58"/>
    </row>
    <row r="80" spans="1:9" ht="13.7" x14ac:dyDescent="0.4">
      <c r="B80" s="57"/>
      <c r="C80" s="58"/>
    </row>
    <row r="81" spans="2:3" ht="13.7" x14ac:dyDescent="0.4">
      <c r="B81" s="57"/>
      <c r="C81" s="58"/>
    </row>
    <row r="82" spans="2:3" ht="13.7" x14ac:dyDescent="0.4">
      <c r="B82" s="57"/>
      <c r="C82" s="58"/>
    </row>
    <row r="83" spans="2:3" ht="13.7" x14ac:dyDescent="0.4">
      <c r="B83" s="57"/>
      <c r="C83" s="58"/>
    </row>
    <row r="84" spans="2:3" ht="13.7" x14ac:dyDescent="0.4">
      <c r="B84" s="57"/>
      <c r="C84" s="58"/>
    </row>
    <row r="85" spans="2:3" ht="13.7" x14ac:dyDescent="0.4">
      <c r="B85" s="57"/>
      <c r="C85" s="58"/>
    </row>
    <row r="86" spans="2:3" ht="13.7" x14ac:dyDescent="0.4">
      <c r="B86" s="57"/>
      <c r="C86" s="58"/>
    </row>
    <row r="87" spans="2:3" ht="13.7" x14ac:dyDescent="0.4">
      <c r="B87" s="57"/>
      <c r="C87" s="58"/>
    </row>
    <row r="88" spans="2:3" ht="13.7" x14ac:dyDescent="0.4">
      <c r="B88" s="57"/>
      <c r="C88" s="58"/>
    </row>
    <row r="89" spans="2:3" ht="13.7" x14ac:dyDescent="0.4">
      <c r="B89" s="57"/>
      <c r="C89" s="58"/>
    </row>
    <row r="90" spans="2:3" ht="14" thickBot="1" x14ac:dyDescent="0.45">
      <c r="B90" s="59"/>
      <c r="C90" s="60"/>
    </row>
  </sheetData>
  <mergeCells count="2">
    <mergeCell ref="F5:I5"/>
    <mergeCell ref="J5:M5"/>
  </mergeCells>
  <pageMargins left="0.25" right="0.25" top="0.5" bottom="0.5" header="0.13" footer="0.17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HN SPORE pilot budget template</vt:lpstr>
      <vt:lpstr>Subcontract</vt:lpstr>
      <vt:lpstr>'HN SPORE pilot budget template'!Print_Area</vt:lpstr>
      <vt:lpstr>Subcontract!Print_Area</vt:lpstr>
    </vt:vector>
  </TitlesOfParts>
  <Company>Department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dom-user</dc:creator>
  <cp:lastModifiedBy>Shari Piaskowski</cp:lastModifiedBy>
  <cp:lastPrinted>2014-05-30T14:03:30Z</cp:lastPrinted>
  <dcterms:created xsi:type="dcterms:W3CDTF">2010-05-05T16:25:55Z</dcterms:created>
  <dcterms:modified xsi:type="dcterms:W3CDTF">2024-12-20T20:43:28Z</dcterms:modified>
</cp:coreProperties>
</file>